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Mau QT CĐ cơ sở" sheetId="1" r:id="rId1"/>
  </sheets>
  <definedNames>
    <definedName name="_xlnm.Print_Titles" localSheetId="0">'Mau QT CĐ cơ sở'!#REF!</definedName>
  </definedNames>
  <calcPr calcId="124519"/>
</workbook>
</file>

<file path=xl/calcChain.xml><?xml version="1.0" encoding="utf-8"?>
<calcChain xmlns="http://schemas.openxmlformats.org/spreadsheetml/2006/main">
  <c r="E40" i="1"/>
  <c r="F40"/>
  <c r="D40"/>
  <c r="E45"/>
  <c r="F45"/>
  <c r="E41"/>
  <c r="F41"/>
  <c r="E25"/>
  <c r="D25"/>
  <c r="H20" l="1"/>
  <c r="E27" l="1"/>
  <c r="E28"/>
  <c r="D45"/>
  <c r="E39"/>
  <c r="D39"/>
  <c r="H30"/>
  <c r="H29"/>
  <c r="H32" s="1"/>
  <c r="G28"/>
  <c r="F28"/>
  <c r="G27"/>
  <c r="F27"/>
  <c r="G26"/>
  <c r="D26"/>
  <c r="E22"/>
  <c r="D22"/>
  <c r="G19"/>
  <c r="G18"/>
  <c r="F26" l="1"/>
  <c r="F22"/>
  <c r="F25" s="1"/>
  <c r="D41"/>
  <c r="D47" s="1"/>
  <c r="D30"/>
  <c r="E26"/>
  <c r="F39"/>
  <c r="G44"/>
  <c r="H31"/>
  <c r="G42"/>
  <c r="G21"/>
  <c r="G22"/>
  <c r="G43" l="1"/>
  <c r="F47"/>
  <c r="G40"/>
  <c r="G47" s="1"/>
  <c r="G48"/>
  <c r="D48"/>
  <c r="G34"/>
  <c r="G33"/>
  <c r="G35"/>
  <c r="G46"/>
  <c r="F30" l="1"/>
  <c r="F48" s="1"/>
  <c r="E30"/>
  <c r="E47"/>
  <c r="E48" l="1"/>
</calcChain>
</file>

<file path=xl/sharedStrings.xml><?xml version="1.0" encoding="utf-8"?>
<sst xmlns="http://schemas.openxmlformats.org/spreadsheetml/2006/main" count="89" uniqueCount="84">
  <si>
    <t xml:space="preserve">ĐVT: đồng </t>
  </si>
  <si>
    <t>TT</t>
  </si>
  <si>
    <t>NỘI DUNG</t>
  </si>
  <si>
    <t>MÃ SỐ</t>
  </si>
  <si>
    <t>A</t>
  </si>
  <si>
    <t>B</t>
  </si>
  <si>
    <t>C</t>
  </si>
  <si>
    <t>22</t>
  </si>
  <si>
    <t>Thu đoàn phí công đoàn</t>
  </si>
  <si>
    <t>23</t>
  </si>
  <si>
    <t>Lg bq tr/thang</t>
  </si>
  <si>
    <t>Các khoản thu khác</t>
  </si>
  <si>
    <t>24</t>
  </si>
  <si>
    <t>Đoàn phi</t>
  </si>
  <si>
    <t>- Chuyên môn hỗ trợ</t>
  </si>
  <si>
    <t>- Thu khác tại đơn vị</t>
  </si>
  <si>
    <t xml:space="preserve">Cộng thu </t>
  </si>
  <si>
    <t xml:space="preserve">Kinh phí cấp trên cấp tự động từ tài khoản Vietinbank </t>
  </si>
  <si>
    <t>25</t>
  </si>
  <si>
    <t>25.01</t>
  </si>
  <si>
    <t>25.02</t>
  </si>
  <si>
    <t>Tích lũy tài chính kỳ trước chuyển sang</t>
  </si>
  <si>
    <t>26</t>
  </si>
  <si>
    <t>Tổng cộng thu</t>
  </si>
  <si>
    <t>Lương, P/cấp và các khoản đóng góp</t>
  </si>
  <si>
    <t>27</t>
  </si>
  <si>
    <t>Phụ cấp CB không chuyên trách</t>
  </si>
  <si>
    <t>28</t>
  </si>
  <si>
    <t>Quản lý hành chính</t>
  </si>
  <si>
    <t>29</t>
  </si>
  <si>
    <t>Hoạt động phong trào</t>
  </si>
  <si>
    <t>31</t>
  </si>
  <si>
    <t xml:space="preserve"> </t>
  </si>
  <si>
    <t xml:space="preserve">Trong đó: + Đào tạo cán bộ </t>
  </si>
  <si>
    <t xml:space="preserve">                + Thăm hỏi, trợ cấp</t>
  </si>
  <si>
    <t xml:space="preserve">                + Hỗ trợ TQ du lịch</t>
  </si>
  <si>
    <t>31.03</t>
  </si>
  <si>
    <t>Cộng chi</t>
  </si>
  <si>
    <t>Kinh phí nộp cấp quản lý trực tiếp</t>
  </si>
  <si>
    <t>37</t>
  </si>
  <si>
    <t>Tổng nộp</t>
  </si>
  <si>
    <t xml:space="preserve">Đơn vị trực tiếp báo cáo quyết toán </t>
  </si>
  <si>
    <t>- Nộp kinh phí</t>
  </si>
  <si>
    <t>Nộp đoàn phí</t>
  </si>
  <si>
    <t xml:space="preserve">- Đoàn phí 40% </t>
  </si>
  <si>
    <t>- Nộp XD thiết chế công đoàn (10% tổng chi QL hành chính + Chi HĐPT)</t>
  </si>
  <si>
    <t>Nộp XD thiết chế</t>
  </si>
  <si>
    <t xml:space="preserve">Đơn vị không trực tiếp báo cáo quyết toán </t>
  </si>
  <si>
    <t>Tổng cộng chi</t>
  </si>
  <si>
    <t>III- KINH PHÍ DỰ PHÒNG</t>
  </si>
  <si>
    <t>48</t>
  </si>
  <si>
    <t xml:space="preserve">Loại hình đơn vị: </t>
  </si>
  <si>
    <t>BÁO CÁO</t>
  </si>
  <si>
    <t>QUYẾT TOÁN THU – CHI TÀI CHÍNH CÔNG ĐOÀN</t>
  </si>
  <si>
    <t>A - CÁC CHỈ TIÊU CƠ BẢN:</t>
  </si>
  <si>
    <t xml:space="preserve">- Tổng số lao động đóng KPCĐ: </t>
  </si>
  <si>
    <t>ĐVCĐ</t>
  </si>
  <si>
    <t>- Tổng số đoàn viên:</t>
  </si>
  <si>
    <t xml:space="preserve">- Tổng số cán bộ chuyên trách: </t>
  </si>
  <si>
    <t>cán bộ</t>
  </si>
  <si>
    <t>- Quỹ lương đóng KPCĐ:</t>
  </si>
  <si>
    <t>đồng</t>
  </si>
  <si>
    <t>QUYẾT TOÁN KỲ NÀY</t>
  </si>
  <si>
    <t>LŨY KẾ TỪ ĐẦU NĂM</t>
  </si>
  <si>
    <t>DỰ TOÁN DUYỆT NĂM 2018</t>
  </si>
  <si>
    <t>C – THUYẾT MINH VÀ KIẾN NGHỊ CỦA CÔNG ĐOÀN CƠ SỞ:</t>
  </si>
  <si>
    <t>PHỤ TRÁCH KẾ TOÁN                                                                    TM/ BAN CHẤP HÀNH</t>
  </si>
  <si>
    <t xml:space="preserve">                              (Ký, họ tên)                                                                                       (Ký, họ tên, đóng dấu)</t>
  </si>
  <si>
    <t>Năm 2018</t>
  </si>
  <si>
    <t xml:space="preserve">Công đoàn: </t>
  </si>
  <si>
    <t>LĐ</t>
  </si>
  <si>
    <t xml:space="preserve">  Mẫu số: B07/TLĐ</t>
  </si>
  <si>
    <t>B – CÁC CHỈ TIÊU THU CHI TÀI CHÍNH CÔNG ĐOÀN:</t>
  </si>
  <si>
    <t>….</t>
  </si>
  <si>
    <t>Ngày            tháng          năm 2018</t>
  </si>
  <si>
    <t>- Đơn vị trực tiếp báo cáo quyết toán (68%)</t>
  </si>
  <si>
    <t>- Đơn vị không TT báo cáo quyết toán (32%)</t>
  </si>
  <si>
    <t>Công đoàn cấp trên: Công đoàn GTVT VN</t>
  </si>
  <si>
    <t>- Kinh phí 32% (KP nộp qua Vietinbank tự động chuyển lên TLĐ+CĐN</t>
  </si>
  <si>
    <t xml:space="preserve">                          (Dành cho đơn vị chuyển KPCĐ qua Vietinbank)</t>
  </si>
  <si>
    <t>II- PHẦN THU</t>
  </si>
  <si>
    <t>Nộp kinh phí công đoàn 2%</t>
  </si>
  <si>
    <t>I- PHẦN THEO DÕI NỘP KPCĐ QUA VIETINBANK</t>
  </si>
  <si>
    <t>III- PHẦN CHI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</si>
</sst>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(* #.##0.00_);_(* \(#.##0.00\);_(* &quot;-&quot;??_);_(@_)"/>
    <numFmt numFmtId="166" formatCode="_(* #,##0.0_);_(* \(#,##0.0\);_(* &quot;-&quot;?_);_(@_)"/>
  </numFmts>
  <fonts count="40">
    <font>
      <sz val="14"/>
      <name val=".VnTime"/>
      <family val="2"/>
    </font>
    <font>
      <sz val="14"/>
      <name val=".VnTime"/>
      <family val="2"/>
    </font>
    <font>
      <sz val="13"/>
      <name val=".VnTime"/>
      <family val="2"/>
    </font>
    <font>
      <b/>
      <sz val="13"/>
      <name val="Times New Roman"/>
      <family val="1"/>
      <charset val="163"/>
    </font>
    <font>
      <b/>
      <sz val="14"/>
      <name val="Times New Roman"/>
      <family val="1"/>
      <charset val="163"/>
    </font>
    <font>
      <sz val="14"/>
      <name val="Times New Roman"/>
      <family val="1"/>
      <charset val="163"/>
    </font>
    <font>
      <sz val="14"/>
      <name val="Times New Roman"/>
      <family val="1"/>
    </font>
    <font>
      <i/>
      <sz val="13"/>
      <name val=".VnTime"/>
      <family val="2"/>
    </font>
    <font>
      <b/>
      <sz val="18"/>
      <name val="Times New Roman"/>
      <family val="1"/>
    </font>
    <font>
      <b/>
      <sz val="14"/>
      <name val="Times New Roman"/>
      <family val="1"/>
    </font>
    <font>
      <i/>
      <sz val="12"/>
      <name val=".VnTime"/>
      <family val="2"/>
    </font>
    <font>
      <b/>
      <sz val="12"/>
      <name val=".VnArialH"/>
      <family val="2"/>
    </font>
    <font>
      <i/>
      <sz val="14"/>
      <name val="Times New Roman"/>
      <family val="1"/>
    </font>
    <font>
      <b/>
      <sz val="12"/>
      <name val="Times New Roman"/>
      <family val="1"/>
      <charset val="163"/>
    </font>
    <font>
      <sz val="10"/>
      <name val="Arial"/>
      <family val="2"/>
    </font>
    <font>
      <sz val="12"/>
      <name val=".VnTime"/>
      <family val="2"/>
    </font>
    <font>
      <sz val="13"/>
      <name val="Times New Roman"/>
      <family val="1"/>
      <charset val="163"/>
    </font>
    <font>
      <i/>
      <sz val="12"/>
      <name val="Times New Roman"/>
      <family val="1"/>
      <charset val="163"/>
    </font>
    <font>
      <sz val="12"/>
      <name val="Times New Roman"/>
      <family val="1"/>
      <charset val="163"/>
    </font>
    <font>
      <i/>
      <sz val="12"/>
      <name val="Times New Roman"/>
      <family val="1"/>
    </font>
    <font>
      <b/>
      <sz val="14"/>
      <name val=".VnTime"/>
      <family val="2"/>
    </font>
    <font>
      <sz val="13"/>
      <color indexed="10"/>
      <name val=".VnTime"/>
      <family val="2"/>
    </font>
    <font>
      <sz val="12"/>
      <name val="Times New Roman"/>
      <family val="1"/>
    </font>
    <font>
      <b/>
      <sz val="12"/>
      <name val=".VnTimeH"/>
      <family val="2"/>
    </font>
    <font>
      <b/>
      <sz val="12"/>
      <name val="Times New Roman"/>
      <family val="1"/>
    </font>
    <font>
      <sz val="12"/>
      <name val="Cambria"/>
      <family val="1"/>
      <charset val="163"/>
    </font>
    <font>
      <sz val="10"/>
      <color indexed="10"/>
      <name val="Arial"/>
      <family val="2"/>
      <charset val="163"/>
    </font>
    <font>
      <b/>
      <sz val="16"/>
      <name val="Times New Roman"/>
      <family val="1"/>
    </font>
    <font>
      <sz val="10"/>
      <name val="Arial"/>
      <family val="2"/>
      <charset val="163"/>
    </font>
    <font>
      <b/>
      <sz val="10"/>
      <name val="Arial"/>
      <family val="2"/>
      <charset val="163"/>
    </font>
    <font>
      <b/>
      <sz val="10"/>
      <color indexed="10"/>
      <name val="Arial"/>
      <family val="2"/>
      <charset val="163"/>
    </font>
    <font>
      <b/>
      <sz val="12"/>
      <name val="Cambria"/>
      <family val="1"/>
      <charset val="163"/>
    </font>
    <font>
      <sz val="11"/>
      <name val="Arial"/>
      <family val="2"/>
      <charset val="163"/>
    </font>
    <font>
      <i/>
      <sz val="10"/>
      <name val="Arial"/>
      <family val="2"/>
    </font>
    <font>
      <i/>
      <sz val="12"/>
      <name val="Cambria"/>
      <family val="1"/>
      <charset val="163"/>
    </font>
    <font>
      <b/>
      <i/>
      <sz val="12"/>
      <name val="Times New Roman"/>
      <family val="1"/>
    </font>
    <font>
      <b/>
      <sz val="10"/>
      <name val="Arial"/>
      <family val="2"/>
    </font>
    <font>
      <b/>
      <sz val="11"/>
      <name val="Arial"/>
      <family val="2"/>
      <charset val="163"/>
    </font>
    <font>
      <b/>
      <i/>
      <sz val="10"/>
      <name val="Arial"/>
      <family val="2"/>
    </font>
    <font>
      <b/>
      <i/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4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" fillId="0" borderId="0" xfId="0" applyFont="1"/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64" fontId="5" fillId="0" borderId="4" xfId="1" applyNumberFormat="1" applyFont="1" applyBorder="1" applyAlignment="1">
      <alignment horizontal="center"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164" fontId="9" fillId="0" borderId="4" xfId="1" applyNumberFormat="1" applyFont="1" applyBorder="1" applyAlignment="1">
      <alignment vertical="center"/>
    </xf>
    <xf numFmtId="43" fontId="1" fillId="0" borderId="0" xfId="0" applyNumberFormat="1" applyFont="1"/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164" fontId="16" fillId="0" borderId="5" xfId="1" quotePrefix="1" applyNumberFormat="1" applyFont="1" applyBorder="1" applyAlignment="1">
      <alignment horizontal="center" vertical="center" wrapText="1"/>
    </xf>
    <xf numFmtId="164" fontId="6" fillId="0" borderId="5" xfId="1" applyNumberFormat="1" applyFont="1" applyBorder="1" applyAlignment="1">
      <alignment vertical="center"/>
    </xf>
    <xf numFmtId="165" fontId="1" fillId="0" borderId="0" xfId="0" applyNumberFormat="1" applyFont="1" applyAlignment="1">
      <alignment vertical="center"/>
    </xf>
    <xf numFmtId="164" fontId="1" fillId="2" borderId="0" xfId="0" applyNumberFormat="1" applyFont="1" applyFill="1" applyAlignment="1">
      <alignment vertical="center"/>
    </xf>
    <xf numFmtId="0" fontId="0" fillId="0" borderId="0" xfId="0" applyAlignment="1">
      <alignment vertical="center"/>
    </xf>
    <xf numFmtId="164" fontId="6" fillId="0" borderId="5" xfId="1" quotePrefix="1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5" xfId="0" quotePrefix="1" applyFont="1" applyBorder="1" applyAlignment="1">
      <alignment vertical="center" wrapText="1"/>
    </xf>
    <xf numFmtId="43" fontId="17" fillId="0" borderId="5" xfId="1" quotePrefix="1" applyNumberFormat="1" applyFont="1" applyBorder="1" applyAlignment="1">
      <alignment horizontal="center" vertical="center" wrapText="1"/>
    </xf>
    <xf numFmtId="164" fontId="12" fillId="0" borderId="5" xfId="1" applyNumberFormat="1" applyFont="1" applyBorder="1" applyAlignment="1">
      <alignment vertical="center"/>
    </xf>
    <xf numFmtId="43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18" fillId="0" borderId="5" xfId="0" applyFont="1" applyBorder="1" applyAlignment="1">
      <alignment horizontal="center" vertical="center" wrapText="1"/>
    </xf>
    <xf numFmtId="164" fontId="4" fillId="0" borderId="5" xfId="1" applyNumberFormat="1" applyFont="1" applyBorder="1" applyAlignment="1">
      <alignment horizontal="center" vertical="center"/>
    </xf>
    <xf numFmtId="164" fontId="16" fillId="0" borderId="5" xfId="1" applyNumberFormat="1" applyFont="1" applyBorder="1" applyAlignment="1">
      <alignment horizontal="center" vertical="center" wrapText="1"/>
    </xf>
    <xf numFmtId="164" fontId="9" fillId="0" borderId="5" xfId="1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 wrapText="1"/>
    </xf>
    <xf numFmtId="0" fontId="1" fillId="2" borderId="0" xfId="0" applyFont="1" applyFill="1" applyAlignment="1">
      <alignment vertical="center"/>
    </xf>
    <xf numFmtId="0" fontId="19" fillId="0" borderId="5" xfId="0" applyFont="1" applyBorder="1" applyAlignment="1">
      <alignment horizontal="center" vertical="center"/>
    </xf>
    <xf numFmtId="0" fontId="19" fillId="0" borderId="5" xfId="0" quotePrefix="1" applyFont="1" applyBorder="1" applyAlignment="1">
      <alignment vertical="center"/>
    </xf>
    <xf numFmtId="0" fontId="19" fillId="0" borderId="5" xfId="0" applyFont="1" applyBorder="1" applyAlignment="1">
      <alignment horizontal="center"/>
    </xf>
    <xf numFmtId="41" fontId="12" fillId="0" borderId="5" xfId="2" applyFont="1" applyBorder="1" applyAlignment="1">
      <alignment horizontal="center"/>
    </xf>
    <xf numFmtId="41" fontId="12" fillId="0" borderId="5" xfId="2" applyFont="1" applyBorder="1" applyAlignment="1">
      <alignment horizontal="right"/>
    </xf>
    <xf numFmtId="41" fontId="10" fillId="0" borderId="0" xfId="0" applyNumberFormat="1" applyFont="1"/>
    <xf numFmtId="0" fontId="5" fillId="0" borderId="5" xfId="0" quotePrefix="1" applyFont="1" applyBorder="1" applyAlignment="1">
      <alignment horizontal="left" vertical="center" wrapText="1"/>
    </xf>
    <xf numFmtId="9" fontId="7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5" xfId="1" applyNumberFormat="1" applyFont="1" applyBorder="1" applyAlignment="1">
      <alignment horizontal="center" vertical="center" wrapText="1"/>
    </xf>
    <xf numFmtId="0" fontId="20" fillId="0" borderId="0" xfId="0" applyFont="1"/>
    <xf numFmtId="0" fontId="4" fillId="0" borderId="5" xfId="0" applyFont="1" applyBorder="1" applyAlignment="1">
      <alignment horizontal="left" vertical="center" wrapText="1"/>
    </xf>
    <xf numFmtId="164" fontId="6" fillId="0" borderId="5" xfId="1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64" fontId="21" fillId="0" borderId="0" xfId="0" applyNumberFormat="1" applyFont="1" applyAlignment="1">
      <alignment vertical="center" wrapText="1"/>
    </xf>
    <xf numFmtId="0" fontId="5" fillId="0" borderId="5" xfId="0" applyFont="1" applyBorder="1" applyAlignment="1">
      <alignment horizontal="left" vertical="top" wrapText="1"/>
    </xf>
    <xf numFmtId="164" fontId="16" fillId="0" borderId="5" xfId="1" quotePrefix="1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164" fontId="2" fillId="3" borderId="0" xfId="0" applyNumberFormat="1" applyFont="1" applyFill="1" applyAlignment="1">
      <alignment vertical="top" wrapText="1"/>
    </xf>
    <xf numFmtId="166" fontId="1" fillId="0" borderId="0" xfId="0" applyNumberFormat="1" applyFont="1" applyAlignment="1">
      <alignment vertical="center"/>
    </xf>
    <xf numFmtId="0" fontId="19" fillId="0" borderId="5" xfId="0" applyFont="1" applyBorder="1" applyAlignment="1">
      <alignment vertical="center"/>
    </xf>
    <xf numFmtId="41" fontId="12" fillId="0" borderId="5" xfId="2" applyFont="1" applyBorder="1" applyAlignment="1">
      <alignment horizontal="center" wrapText="1"/>
    </xf>
    <xf numFmtId="41" fontId="12" fillId="0" borderId="5" xfId="2" applyFont="1" applyBorder="1" applyAlignment="1">
      <alignment horizontal="right" wrapText="1"/>
    </xf>
    <xf numFmtId="41" fontId="22" fillId="0" borderId="0" xfId="0" applyNumberFormat="1" applyFont="1"/>
    <xf numFmtId="0" fontId="22" fillId="0" borderId="0" xfId="0" applyFont="1"/>
    <xf numFmtId="0" fontId="19" fillId="0" borderId="0" xfId="0" applyFont="1"/>
    <xf numFmtId="0" fontId="19" fillId="0" borderId="5" xfId="0" quotePrefix="1" applyFont="1" applyBorder="1" applyAlignment="1">
      <alignment horizontal="center"/>
    </xf>
    <xf numFmtId="0" fontId="17" fillId="0" borderId="5" xfId="0" quotePrefix="1" applyFont="1" applyBorder="1" applyAlignment="1">
      <alignment horizontal="center" vertical="center" wrapText="1"/>
    </xf>
    <xf numFmtId="164" fontId="6" fillId="4" borderId="5" xfId="1" applyNumberFormat="1" applyFont="1" applyFill="1" applyBorder="1" applyAlignment="1">
      <alignment vertical="center"/>
    </xf>
    <xf numFmtId="164" fontId="6" fillId="2" borderId="6" xfId="1" applyNumberFormat="1" applyFont="1" applyFill="1" applyBorder="1" applyAlignme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43" fontId="16" fillId="0" borderId="5" xfId="1" quotePrefix="1" applyNumberFormat="1" applyFont="1" applyBorder="1" applyAlignment="1">
      <alignment horizontal="center" vertical="center" wrapText="1"/>
    </xf>
    <xf numFmtId="164" fontId="17" fillId="0" borderId="5" xfId="1" quotePrefix="1" applyNumberFormat="1" applyFont="1" applyBorder="1" applyAlignment="1">
      <alignment horizontal="center" vertical="center" wrapText="1"/>
    </xf>
    <xf numFmtId="164" fontId="12" fillId="0" borderId="5" xfId="1" quotePrefix="1" applyNumberFormat="1" applyFont="1" applyBorder="1" applyAlignment="1">
      <alignment horizontal="center" vertical="center" wrapText="1"/>
    </xf>
    <xf numFmtId="164" fontId="12" fillId="4" borderId="5" xfId="1" applyNumberFormat="1" applyFont="1" applyFill="1" applyBorder="1" applyAlignment="1">
      <alignment vertical="center"/>
    </xf>
    <xf numFmtId="164" fontId="9" fillId="0" borderId="5" xfId="1" applyNumberFormat="1" applyFont="1" applyBorder="1" applyAlignment="1">
      <alignment horizontal="right" vertical="center"/>
    </xf>
    <xf numFmtId="0" fontId="18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164" fontId="16" fillId="0" borderId="7" xfId="1" quotePrefix="1" applyNumberFormat="1" applyFont="1" applyBorder="1" applyAlignment="1">
      <alignment horizontal="center" vertical="center" wrapText="1"/>
    </xf>
    <xf numFmtId="164" fontId="9" fillId="0" borderId="7" xfId="1" applyNumberFormat="1" applyFon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23" fillId="0" borderId="0" xfId="0" applyFont="1"/>
    <xf numFmtId="0" fontId="25" fillId="0" borderId="0" xfId="0" applyFont="1"/>
    <xf numFmtId="164" fontId="0" fillId="0" borderId="0" xfId="3" applyNumberFormat="1" applyFont="1"/>
    <xf numFmtId="164" fontId="26" fillId="0" borderId="0" xfId="3" applyNumberFormat="1" applyFont="1"/>
    <xf numFmtId="0" fontId="24" fillId="0" borderId="0" xfId="0" applyFont="1"/>
    <xf numFmtId="164" fontId="18" fillId="0" borderId="0" xfId="5" applyNumberFormat="1" applyFont="1" applyAlignment="1">
      <alignment horizontal="left"/>
    </xf>
    <xf numFmtId="0" fontId="22" fillId="0" borderId="0" xfId="0" quotePrefix="1" applyFont="1" applyAlignment="1"/>
    <xf numFmtId="0" fontId="1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64" fontId="16" fillId="0" borderId="0" xfId="1" quotePrefix="1" applyNumberFormat="1" applyFont="1" applyBorder="1" applyAlignment="1">
      <alignment horizontal="center" vertical="center" wrapText="1"/>
    </xf>
    <xf numFmtId="164" fontId="9" fillId="0" borderId="0" xfId="1" applyNumberFormat="1" applyFont="1" applyBorder="1" applyAlignment="1">
      <alignment vertical="center"/>
    </xf>
    <xf numFmtId="164" fontId="28" fillId="0" borderId="0" xfId="3" applyNumberFormat="1" applyFont="1"/>
    <xf numFmtId="0" fontId="24" fillId="0" borderId="8" xfId="0" applyFont="1" applyBorder="1"/>
    <xf numFmtId="0" fontId="29" fillId="0" borderId="8" xfId="0" applyFont="1" applyBorder="1"/>
    <xf numFmtId="164" fontId="29" fillId="0" borderId="8" xfId="3" applyNumberFormat="1" applyFont="1" applyBorder="1"/>
    <xf numFmtId="164" fontId="30" fillId="0" borderId="8" xfId="3" applyNumberFormat="1" applyFont="1" applyBorder="1"/>
    <xf numFmtId="0" fontId="29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22" fillId="0" borderId="0" xfId="0" applyFont="1" applyAlignment="1"/>
    <xf numFmtId="164" fontId="18" fillId="0" borderId="0" xfId="5" applyNumberFormat="1" applyFont="1" applyAlignment="1">
      <alignment horizontal="right"/>
    </xf>
    <xf numFmtId="0" fontId="3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5" fillId="0" borderId="0" xfId="0" quotePrefix="1" applyFont="1" applyAlignment="1">
      <alignment horizontal="center"/>
    </xf>
    <xf numFmtId="0" fontId="22" fillId="0" borderId="0" xfId="0" quotePrefix="1" applyFont="1" applyAlignment="1"/>
    <xf numFmtId="0" fontId="22" fillId="0" borderId="0" xfId="0" applyFont="1" applyAlignment="1"/>
    <xf numFmtId="164" fontId="36" fillId="0" borderId="9" xfId="3" applyNumberFormat="1" applyFont="1" applyBorder="1" applyAlignment="1">
      <alignment horizontal="center"/>
    </xf>
    <xf numFmtId="0" fontId="37" fillId="0" borderId="0" xfId="0" applyFont="1" applyAlignment="1">
      <alignment horizontal="center"/>
    </xf>
    <xf numFmtId="0" fontId="22" fillId="0" borderId="0" xfId="0" quotePrefix="1" applyFont="1" applyAlignment="1">
      <alignment horizontal="left"/>
    </xf>
    <xf numFmtId="0" fontId="22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39" fillId="0" borderId="0" xfId="0" applyFont="1" applyAlignment="1">
      <alignment horizontal="center"/>
    </xf>
  </cellXfs>
  <cellStyles count="6">
    <cellStyle name="Comma" xfId="1" builtinId="3"/>
    <cellStyle name="Comma [0] 2" xfId="2"/>
    <cellStyle name="Comma 2" xfId="3"/>
    <cellStyle name="Comma 4" xfId="5"/>
    <cellStyle name="Normal" xfId="0" builtinId="0"/>
    <cellStyle name="Norm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8" name="Line 8"/>
        <xdr:cNvSpPr>
          <a:spLocks noChangeShapeType="1"/>
        </xdr:cNvSpPr>
      </xdr:nvSpPr>
      <xdr:spPr bwMode="auto">
        <a:xfrm flipV="1">
          <a:off x="3267075" y="1681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58"/>
  <sheetViews>
    <sheetView tabSelected="1" topLeftCell="A34" workbookViewId="0">
      <selection activeCell="B44" sqref="B44"/>
    </sheetView>
  </sheetViews>
  <sheetFormatPr defaultRowHeight="18"/>
  <cols>
    <col min="1" max="1" width="4.19921875" customWidth="1"/>
    <col min="2" max="2" width="30.09765625" customWidth="1"/>
    <col min="3" max="3" width="6.09765625" style="77" customWidth="1"/>
    <col min="4" max="4" width="12.796875" style="77" customWidth="1"/>
    <col min="5" max="6" width="12.796875" customWidth="1"/>
    <col min="7" max="7" width="19.296875" bestFit="1" customWidth="1"/>
    <col min="8" max="8" width="20.3984375" customWidth="1"/>
  </cols>
  <sheetData>
    <row r="1" spans="1:256" ht="21" customHeight="1">
      <c r="A1" s="111" t="s">
        <v>77</v>
      </c>
      <c r="B1" s="111"/>
      <c r="D1" s="84"/>
      <c r="E1" s="104" t="s">
        <v>71</v>
      </c>
      <c r="F1" s="104"/>
      <c r="I1" s="79"/>
      <c r="J1" s="79"/>
      <c r="K1" s="79"/>
      <c r="L1" s="79"/>
      <c r="M1" s="79"/>
    </row>
    <row r="2" spans="1:256" ht="21" customHeight="1">
      <c r="A2" s="111" t="s">
        <v>69</v>
      </c>
      <c r="B2" s="111"/>
      <c r="C2"/>
      <c r="D2" s="114" t="s">
        <v>79</v>
      </c>
      <c r="E2" s="114"/>
      <c r="F2" s="114"/>
      <c r="I2" s="79"/>
      <c r="J2" s="79"/>
      <c r="K2" s="79"/>
      <c r="L2" s="79"/>
      <c r="M2" s="79"/>
    </row>
    <row r="3" spans="1:256" ht="21" customHeight="1">
      <c r="A3" s="111" t="s">
        <v>51</v>
      </c>
      <c r="B3" s="111"/>
      <c r="C3"/>
      <c r="D3" s="80"/>
      <c r="E3" s="81"/>
      <c r="I3" s="79"/>
      <c r="J3" s="79"/>
      <c r="K3" s="79"/>
      <c r="L3" s="79"/>
      <c r="M3" s="79"/>
    </row>
    <row r="4" spans="1:256" ht="24.95" customHeight="1">
      <c r="A4" s="59"/>
      <c r="C4"/>
      <c r="D4" s="80"/>
      <c r="E4" s="81"/>
      <c r="I4" s="79"/>
      <c r="J4" s="79"/>
      <c r="K4" s="79"/>
      <c r="L4" s="79"/>
      <c r="M4" s="79"/>
    </row>
    <row r="5" spans="1:256" ht="27" customHeight="1">
      <c r="A5" s="102" t="s">
        <v>52</v>
      </c>
      <c r="B5" s="102"/>
      <c r="C5" s="102"/>
      <c r="D5" s="102"/>
      <c r="E5" s="102"/>
      <c r="F5" s="102"/>
      <c r="I5" s="79"/>
      <c r="J5" s="79"/>
      <c r="K5" s="79"/>
      <c r="L5" s="79"/>
      <c r="M5" s="79"/>
    </row>
    <row r="6" spans="1:256" ht="24.75" customHeight="1">
      <c r="A6" s="102" t="s">
        <v>53</v>
      </c>
      <c r="B6" s="102"/>
      <c r="C6" s="102"/>
      <c r="D6" s="102"/>
      <c r="E6" s="102"/>
      <c r="F6" s="102"/>
      <c r="I6" s="79"/>
      <c r="J6" s="79"/>
      <c r="K6" s="79"/>
      <c r="L6" s="79"/>
      <c r="M6" s="79"/>
    </row>
    <row r="7" spans="1:256" ht="27.75" customHeight="1">
      <c r="A7" s="103" t="s">
        <v>68</v>
      </c>
      <c r="B7" s="103"/>
      <c r="C7" s="103"/>
      <c r="D7" s="103"/>
      <c r="E7" s="103"/>
      <c r="F7" s="103"/>
      <c r="I7" s="79"/>
      <c r="J7" s="79"/>
      <c r="K7" s="79"/>
      <c r="L7" s="79"/>
      <c r="M7" s="79"/>
    </row>
    <row r="8" spans="1:256" ht="30" customHeight="1">
      <c r="A8" s="82" t="s">
        <v>54</v>
      </c>
      <c r="C8"/>
      <c r="D8" s="80"/>
      <c r="E8" s="81"/>
      <c r="I8" s="79"/>
      <c r="J8" s="79"/>
      <c r="K8" s="79"/>
      <c r="L8" s="79"/>
      <c r="M8" s="79"/>
    </row>
    <row r="9" spans="1:256" ht="18.75" customHeight="1">
      <c r="A9" s="105" t="s">
        <v>55</v>
      </c>
      <c r="B9" s="106"/>
      <c r="D9" s="100" t="s">
        <v>73</v>
      </c>
      <c r="E9" s="99" t="s">
        <v>70</v>
      </c>
      <c r="I9" s="79"/>
      <c r="J9" s="79"/>
      <c r="K9" s="79"/>
      <c r="L9" s="79"/>
      <c r="M9" s="79"/>
    </row>
    <row r="10" spans="1:256" ht="18.75" customHeight="1">
      <c r="A10" s="105" t="s">
        <v>57</v>
      </c>
      <c r="B10" s="106"/>
      <c r="D10" s="100" t="s">
        <v>73</v>
      </c>
      <c r="E10" s="84" t="s">
        <v>56</v>
      </c>
      <c r="I10" s="79"/>
      <c r="J10" s="79"/>
      <c r="K10" s="79"/>
      <c r="L10" s="79"/>
      <c r="M10" s="79"/>
    </row>
    <row r="11" spans="1:256" ht="18.75" customHeight="1">
      <c r="A11" s="109" t="s">
        <v>58</v>
      </c>
      <c r="B11" s="110"/>
      <c r="D11" s="100" t="s">
        <v>73</v>
      </c>
      <c r="E11" s="84" t="s">
        <v>59</v>
      </c>
      <c r="I11" s="79"/>
      <c r="J11" s="79"/>
      <c r="K11" s="79"/>
      <c r="L11" s="79"/>
      <c r="M11" s="79"/>
    </row>
    <row r="12" spans="1:256" ht="18.75" customHeight="1">
      <c r="A12" s="105" t="s">
        <v>60</v>
      </c>
      <c r="B12" s="106"/>
      <c r="D12" s="100" t="s">
        <v>73</v>
      </c>
      <c r="E12" s="84" t="s">
        <v>61</v>
      </c>
      <c r="I12" s="79"/>
      <c r="J12" s="79"/>
      <c r="K12" s="79"/>
      <c r="L12" s="79"/>
      <c r="M12" s="79"/>
    </row>
    <row r="13" spans="1:256" ht="28.5" customHeight="1">
      <c r="A13" s="82" t="s">
        <v>72</v>
      </c>
      <c r="B13" s="99"/>
      <c r="D13" s="83"/>
      <c r="E13" s="84"/>
      <c r="I13" s="79"/>
      <c r="J13" s="79"/>
      <c r="K13" s="79"/>
      <c r="L13" s="79"/>
      <c r="M13" s="79"/>
    </row>
    <row r="14" spans="1:256" s="45" customFormat="1" ht="25.5" customHeight="1">
      <c r="A14" s="2"/>
      <c r="B14" s="3"/>
      <c r="C14" s="3"/>
      <c r="D14" s="3"/>
      <c r="E14" s="3"/>
      <c r="F14" s="4" t="s">
        <v>0</v>
      </c>
      <c r="G14" s="3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s="7" customFormat="1" ht="24.75" customHeight="1">
      <c r="A15" s="112" t="s">
        <v>1</v>
      </c>
      <c r="B15" s="112" t="s">
        <v>2</v>
      </c>
      <c r="C15" s="112" t="s">
        <v>3</v>
      </c>
      <c r="D15" s="112" t="s">
        <v>64</v>
      </c>
      <c r="E15" s="112" t="s">
        <v>62</v>
      </c>
      <c r="F15" s="112" t="s">
        <v>63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s="1" customFormat="1" ht="24.75" customHeight="1">
      <c r="A16" s="113"/>
      <c r="B16" s="113"/>
      <c r="C16" s="113"/>
      <c r="D16" s="113"/>
      <c r="E16" s="113"/>
      <c r="F16" s="113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1" customFormat="1" ht="24.75" customHeight="1">
      <c r="A17" s="5" t="s">
        <v>4</v>
      </c>
      <c r="B17" s="5" t="s">
        <v>5</v>
      </c>
      <c r="C17" s="5" t="s">
        <v>6</v>
      </c>
      <c r="D17" s="5">
        <v>1</v>
      </c>
      <c r="E17" s="5">
        <v>2</v>
      </c>
      <c r="F17" s="6">
        <v>3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</row>
    <row r="18" spans="1:256" s="1" customFormat="1" ht="40.5" customHeight="1">
      <c r="A18" s="8"/>
      <c r="B18" s="9" t="s">
        <v>82</v>
      </c>
      <c r="C18" s="10"/>
      <c r="D18" s="11"/>
      <c r="E18" s="12"/>
      <c r="F18" s="12"/>
      <c r="G18" s="13">
        <f>F19/0.02/12/65</f>
        <v>0</v>
      </c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</row>
    <row r="19" spans="1:256" s="1" customFormat="1" ht="24.75" customHeight="1">
      <c r="A19" s="14">
        <v>1</v>
      </c>
      <c r="B19" s="15" t="s">
        <v>81</v>
      </c>
      <c r="C19" s="16" t="s">
        <v>7</v>
      </c>
      <c r="D19" s="17"/>
      <c r="E19" s="17"/>
      <c r="F19" s="17"/>
      <c r="G19" s="18">
        <f>6500000000/116/12</f>
        <v>4669540.2298850575</v>
      </c>
    </row>
    <row r="20" spans="1:256" s="1" customFormat="1" ht="24.75" customHeight="1">
      <c r="A20" s="14"/>
      <c r="B20" s="46" t="s">
        <v>80</v>
      </c>
      <c r="C20" s="30"/>
      <c r="D20" s="47"/>
      <c r="E20" s="31"/>
      <c r="F20" s="31"/>
      <c r="G20" s="48"/>
      <c r="H20" s="49">
        <f>SUM(H18:H19)</f>
        <v>0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</row>
    <row r="21" spans="1:256" s="59" customFormat="1" ht="24.75" customHeight="1">
      <c r="A21" s="14">
        <v>2</v>
      </c>
      <c r="B21" s="15" t="s">
        <v>8</v>
      </c>
      <c r="C21" s="16" t="s">
        <v>9</v>
      </c>
      <c r="D21" s="17"/>
      <c r="E21" s="17"/>
      <c r="F21" s="17"/>
      <c r="G21" s="19">
        <f>E21/0.01/175/12</f>
        <v>0</v>
      </c>
      <c r="H21" s="20" t="s">
        <v>10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60" customFormat="1" ht="24.75" customHeight="1">
      <c r="A22" s="14">
        <v>3</v>
      </c>
      <c r="B22" s="15" t="s">
        <v>11</v>
      </c>
      <c r="C22" s="16" t="s">
        <v>12</v>
      </c>
      <c r="D22" s="21">
        <f>D23+D24</f>
        <v>0</v>
      </c>
      <c r="E22" s="21">
        <f>E23+E24</f>
        <v>0</v>
      </c>
      <c r="F22" s="21">
        <f>F23+F24</f>
        <v>0</v>
      </c>
      <c r="G22" s="19">
        <f>E21/410/12</f>
        <v>0</v>
      </c>
      <c r="H22" s="1" t="s">
        <v>13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60" customFormat="1" ht="24.75" customHeight="1">
      <c r="A23" s="22"/>
      <c r="B23" s="23" t="s">
        <v>14</v>
      </c>
      <c r="C23" s="24">
        <v>24.01</v>
      </c>
      <c r="D23" s="25"/>
      <c r="E23" s="25"/>
      <c r="F23" s="25"/>
      <c r="G23" s="26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7"/>
      <c r="EB23" s="27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7"/>
      <c r="EQ23" s="27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7"/>
      <c r="FF23" s="27"/>
      <c r="FG23" s="27"/>
      <c r="FH23" s="27"/>
      <c r="FI23" s="27"/>
      <c r="FJ23" s="27"/>
      <c r="FK23" s="27"/>
      <c r="FL23" s="27"/>
      <c r="FM23" s="27"/>
      <c r="FN23" s="27"/>
      <c r="FO23" s="27"/>
      <c r="FP23" s="27"/>
      <c r="FQ23" s="27"/>
      <c r="FR23" s="27"/>
      <c r="FS23" s="27"/>
      <c r="FT23" s="27"/>
      <c r="FU23" s="27"/>
      <c r="FV23" s="27"/>
      <c r="FW23" s="27"/>
      <c r="FX23" s="27"/>
      <c r="FY23" s="27"/>
      <c r="FZ23" s="27"/>
      <c r="GA23" s="27"/>
      <c r="GB23" s="27"/>
      <c r="GC23" s="27"/>
      <c r="GD23" s="27"/>
      <c r="GE23" s="27"/>
      <c r="GF23" s="27"/>
      <c r="GG23" s="27"/>
      <c r="GH23" s="27"/>
      <c r="GI23" s="27"/>
      <c r="GJ23" s="27"/>
      <c r="GK23" s="27"/>
      <c r="GL23" s="27"/>
      <c r="GM23" s="27"/>
      <c r="GN23" s="27"/>
      <c r="GO23" s="27"/>
      <c r="GP23" s="27"/>
      <c r="GQ23" s="27"/>
      <c r="GR23" s="27"/>
      <c r="GS23" s="27"/>
      <c r="GT23" s="27"/>
      <c r="GU23" s="27"/>
      <c r="GV23" s="27"/>
      <c r="GW23" s="27"/>
      <c r="GX23" s="27"/>
      <c r="GY23" s="27"/>
      <c r="GZ23" s="27"/>
      <c r="HA23" s="27"/>
      <c r="HB23" s="27"/>
      <c r="HC23" s="27"/>
      <c r="HD23" s="27"/>
      <c r="HE23" s="27"/>
      <c r="HF23" s="27"/>
      <c r="HG23" s="27"/>
      <c r="HH23" s="27"/>
      <c r="HI23" s="27"/>
      <c r="HJ23" s="27"/>
      <c r="HK23" s="27"/>
      <c r="HL23" s="27"/>
      <c r="HM23" s="27"/>
      <c r="HN23" s="27"/>
      <c r="HO23" s="27"/>
      <c r="HP23" s="27"/>
      <c r="HQ23" s="27"/>
      <c r="HR23" s="27"/>
      <c r="HS23" s="27"/>
      <c r="HT23" s="27"/>
      <c r="HU23" s="27"/>
      <c r="HV23" s="27"/>
      <c r="HW23" s="27"/>
      <c r="HX23" s="27"/>
      <c r="HY23" s="27"/>
      <c r="HZ23" s="27"/>
      <c r="IA23" s="27"/>
      <c r="IB23" s="27"/>
      <c r="IC23" s="27"/>
      <c r="ID23" s="27"/>
      <c r="IE23" s="27"/>
      <c r="IF23" s="27"/>
      <c r="IG23" s="27"/>
      <c r="IH23" s="27"/>
      <c r="II23" s="27"/>
      <c r="IJ23" s="27"/>
      <c r="IK23" s="27"/>
      <c r="IL23" s="27"/>
      <c r="IM23" s="27"/>
      <c r="IN23" s="27"/>
      <c r="IO23" s="27"/>
      <c r="IP23" s="27"/>
      <c r="IQ23" s="27"/>
      <c r="IR23" s="27"/>
      <c r="IS23" s="27"/>
      <c r="IT23" s="27"/>
      <c r="IU23" s="27"/>
      <c r="IV23" s="27"/>
    </row>
    <row r="24" spans="1:256" s="1" customFormat="1" ht="24.75" customHeight="1">
      <c r="A24" s="22"/>
      <c r="B24" s="23" t="s">
        <v>15</v>
      </c>
      <c r="C24" s="24">
        <v>24.02</v>
      </c>
      <c r="D24" s="25"/>
      <c r="E24" s="25"/>
      <c r="F24" s="25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7"/>
      <c r="EB24" s="27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7"/>
      <c r="EQ24" s="27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7"/>
      <c r="FF24" s="27"/>
      <c r="FG24" s="27"/>
      <c r="FH24" s="27"/>
      <c r="FI24" s="27"/>
      <c r="FJ24" s="27"/>
      <c r="FK24" s="27"/>
      <c r="FL24" s="27"/>
      <c r="FM24" s="27"/>
      <c r="FN24" s="27"/>
      <c r="FO24" s="27"/>
      <c r="FP24" s="27"/>
      <c r="FQ24" s="27"/>
      <c r="FR24" s="27"/>
      <c r="FS24" s="27"/>
      <c r="FT24" s="27"/>
      <c r="FU24" s="27"/>
      <c r="FV24" s="27"/>
      <c r="FW24" s="27"/>
      <c r="FX24" s="27"/>
      <c r="FY24" s="27"/>
      <c r="FZ24" s="27"/>
      <c r="GA24" s="27"/>
      <c r="GB24" s="27"/>
      <c r="GC24" s="27"/>
      <c r="GD24" s="27"/>
      <c r="GE24" s="27"/>
      <c r="GF24" s="27"/>
      <c r="GG24" s="27"/>
      <c r="GH24" s="27"/>
      <c r="GI24" s="27"/>
      <c r="GJ24" s="27"/>
      <c r="GK24" s="27"/>
      <c r="GL24" s="27"/>
      <c r="GM24" s="27"/>
      <c r="GN24" s="27"/>
      <c r="GO24" s="27"/>
      <c r="GP24" s="27"/>
      <c r="GQ24" s="27"/>
      <c r="GR24" s="27"/>
      <c r="GS24" s="27"/>
      <c r="GT24" s="27"/>
      <c r="GU24" s="27"/>
      <c r="GV24" s="27"/>
      <c r="GW24" s="27"/>
      <c r="GX24" s="27"/>
      <c r="GY24" s="27"/>
      <c r="GZ24" s="27"/>
      <c r="HA24" s="27"/>
      <c r="HB24" s="27"/>
      <c r="HC24" s="27"/>
      <c r="HD24" s="27"/>
      <c r="HE24" s="27"/>
      <c r="HF24" s="27"/>
      <c r="HG24" s="27"/>
      <c r="HH24" s="27"/>
      <c r="HI24" s="27"/>
      <c r="HJ24" s="27"/>
      <c r="HK24" s="27"/>
      <c r="HL24" s="27"/>
      <c r="HM24" s="27"/>
      <c r="HN24" s="27"/>
      <c r="HO24" s="27"/>
      <c r="HP24" s="27"/>
      <c r="HQ24" s="27"/>
      <c r="HR24" s="27"/>
      <c r="HS24" s="27"/>
      <c r="HT24" s="27"/>
      <c r="HU24" s="27"/>
      <c r="HV24" s="27"/>
      <c r="HW24" s="27"/>
      <c r="HX24" s="27"/>
      <c r="HY24" s="27"/>
      <c r="HZ24" s="27"/>
      <c r="IA24" s="27"/>
      <c r="IB24" s="27"/>
      <c r="IC24" s="27"/>
      <c r="ID24" s="27"/>
      <c r="IE24" s="27"/>
      <c r="IF24" s="27"/>
      <c r="IG24" s="27"/>
      <c r="IH24" s="27"/>
      <c r="II24" s="27"/>
      <c r="IJ24" s="27"/>
      <c r="IK24" s="27"/>
      <c r="IL24" s="27"/>
      <c r="IM24" s="27"/>
      <c r="IN24" s="27"/>
      <c r="IO24" s="27"/>
      <c r="IP24" s="27"/>
      <c r="IQ24" s="27"/>
      <c r="IR24" s="27"/>
      <c r="IS24" s="27"/>
      <c r="IT24" s="27"/>
      <c r="IU24" s="27"/>
      <c r="IV24" s="27"/>
    </row>
    <row r="25" spans="1:256" s="1" customFormat="1" ht="24.75" customHeight="1">
      <c r="A25" s="28"/>
      <c r="B25" s="29" t="s">
        <v>16</v>
      </c>
      <c r="C25" s="30"/>
      <c r="D25" s="31">
        <f>SUM(D21:D22)</f>
        <v>0</v>
      </c>
      <c r="E25" s="31">
        <f t="shared" ref="E25:F25" si="0">SUM(E21:E22)</f>
        <v>0</v>
      </c>
      <c r="F25" s="31">
        <f t="shared" si="0"/>
        <v>0</v>
      </c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s="1" customFormat="1" ht="39" customHeight="1">
      <c r="A26" s="14">
        <v>4</v>
      </c>
      <c r="B26" s="32" t="s">
        <v>17</v>
      </c>
      <c r="C26" s="16" t="s">
        <v>18</v>
      </c>
      <c r="D26" s="17">
        <f>SUM(D27:D28)</f>
        <v>0</v>
      </c>
      <c r="E26" s="17">
        <f>SUM(E27:E28)</f>
        <v>0</v>
      </c>
      <c r="F26" s="17">
        <f>SUM(F27:F28)</f>
        <v>0</v>
      </c>
      <c r="G26" s="33">
        <f>42600*1.15</f>
        <v>48989.999999999993</v>
      </c>
    </row>
    <row r="27" spans="1:256" s="1" customFormat="1" ht="24.75" customHeight="1">
      <c r="A27" s="34"/>
      <c r="B27" s="35" t="s">
        <v>75</v>
      </c>
      <c r="C27" s="36" t="s">
        <v>19</v>
      </c>
      <c r="D27" s="37"/>
      <c r="E27" s="25">
        <f>E21*2*0.68</f>
        <v>0</v>
      </c>
      <c r="F27" s="38">
        <f>E27</f>
        <v>0</v>
      </c>
      <c r="G27" s="39" t="e">
        <f>#REF!-#REF!</f>
        <v>#REF!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s="1" customFormat="1" ht="24.75" customHeight="1">
      <c r="A28" s="34"/>
      <c r="B28" s="35" t="s">
        <v>76</v>
      </c>
      <c r="C28" s="36" t="s">
        <v>20</v>
      </c>
      <c r="D28" s="37"/>
      <c r="E28" s="25">
        <f>E21*2*0.32</f>
        <v>0</v>
      </c>
      <c r="F28" s="38">
        <f>E28</f>
        <v>0</v>
      </c>
      <c r="G28" s="39" t="e">
        <f>#REF!*85%</f>
        <v>#REF!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s="1" customFormat="1" ht="24.75" customHeight="1">
      <c r="A29" s="14">
        <v>5</v>
      </c>
      <c r="B29" s="40" t="s">
        <v>21</v>
      </c>
      <c r="C29" s="16" t="s">
        <v>22</v>
      </c>
      <c r="D29" s="17"/>
      <c r="E29" s="17"/>
      <c r="F29" s="17"/>
      <c r="G29" s="41">
        <v>0.09</v>
      </c>
      <c r="H29" s="42" t="e">
        <f>#REF!*0.09/0.4</f>
        <v>#REF!</v>
      </c>
    </row>
    <row r="30" spans="1:256" s="1" customFormat="1" ht="24.75" customHeight="1">
      <c r="A30" s="43"/>
      <c r="B30" s="29" t="s">
        <v>23</v>
      </c>
      <c r="C30" s="44"/>
      <c r="D30" s="31">
        <f>D25+D26+D29</f>
        <v>0</v>
      </c>
      <c r="E30" s="31">
        <f>E25+E26+E29</f>
        <v>0</v>
      </c>
      <c r="F30" s="31">
        <f>F25+F26+F29</f>
        <v>0</v>
      </c>
      <c r="G30" s="41">
        <v>0.13</v>
      </c>
      <c r="H30" s="42" t="e">
        <f>#REF!*0.13/0.4</f>
        <v>#REF!</v>
      </c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/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/>
      <c r="EH30" s="45"/>
      <c r="EI30" s="45"/>
      <c r="EJ30" s="45"/>
      <c r="EK30" s="45"/>
      <c r="EL30" s="45"/>
      <c r="EM30" s="45"/>
      <c r="EN30" s="45"/>
      <c r="EO30" s="45"/>
      <c r="EP30" s="45"/>
      <c r="EQ30" s="45"/>
      <c r="ER30" s="45"/>
      <c r="ES30" s="45"/>
      <c r="ET30" s="45"/>
      <c r="EU30" s="45"/>
      <c r="EV30" s="45"/>
      <c r="EW30" s="45"/>
      <c r="EX30" s="45"/>
      <c r="EY30" s="45"/>
      <c r="EZ30" s="45"/>
      <c r="FA30" s="45"/>
      <c r="FB30" s="45"/>
      <c r="FC30" s="45"/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/>
      <c r="FS30" s="45"/>
      <c r="FT30" s="45"/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/>
      <c r="GK30" s="45"/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/>
      <c r="GZ30" s="45"/>
      <c r="HA30" s="45"/>
      <c r="HB30" s="45"/>
      <c r="HC30" s="45"/>
      <c r="HD30" s="45"/>
      <c r="HE30" s="45"/>
      <c r="HF30" s="45"/>
      <c r="HG30" s="45"/>
      <c r="HH30" s="45"/>
      <c r="HI30" s="45"/>
      <c r="HJ30" s="45"/>
      <c r="HK30" s="45"/>
      <c r="HL30" s="45"/>
      <c r="HM30" s="45"/>
      <c r="HN30" s="45"/>
      <c r="HO30" s="45"/>
      <c r="HP30" s="45"/>
      <c r="HQ30" s="45"/>
      <c r="HR30" s="45"/>
      <c r="HS30" s="45"/>
      <c r="HT30" s="45"/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/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</row>
    <row r="31" spans="1:256" s="1" customFormat="1" ht="24.75" customHeight="1">
      <c r="A31" s="14"/>
      <c r="B31" s="46" t="s">
        <v>83</v>
      </c>
      <c r="C31" s="30"/>
      <c r="D31" s="47"/>
      <c r="E31" s="31"/>
      <c r="F31" s="31"/>
      <c r="G31" s="48"/>
      <c r="H31" s="49" t="e">
        <f>SUM(H29:H30)</f>
        <v>#REF!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</row>
    <row r="32" spans="1:256" s="1" customFormat="1" ht="24.75" customHeight="1">
      <c r="A32" s="14">
        <v>1</v>
      </c>
      <c r="B32" s="50" t="s">
        <v>24</v>
      </c>
      <c r="C32" s="51" t="s">
        <v>25</v>
      </c>
      <c r="D32" s="17"/>
      <c r="E32" s="17"/>
      <c r="F32" s="17"/>
      <c r="G32" s="52"/>
      <c r="H32" s="53" t="e">
        <f>SUM(H29:H30)</f>
        <v>#REF!</v>
      </c>
    </row>
    <row r="33" spans="1:256" s="1" customFormat="1" ht="24.75" customHeight="1">
      <c r="A33" s="14">
        <v>2</v>
      </c>
      <c r="B33" s="32" t="s">
        <v>26</v>
      </c>
      <c r="C33" s="16" t="s">
        <v>27</v>
      </c>
      <c r="D33" s="17"/>
      <c r="E33" s="17"/>
      <c r="F33" s="17"/>
      <c r="G33" s="54">
        <f>G21*0.3</f>
        <v>0</v>
      </c>
    </row>
    <row r="34" spans="1:256" s="1" customFormat="1" ht="24.75" customHeight="1">
      <c r="A34" s="14">
        <v>3</v>
      </c>
      <c r="B34" s="32" t="s">
        <v>28</v>
      </c>
      <c r="C34" s="51" t="s">
        <v>29</v>
      </c>
      <c r="D34" s="17"/>
      <c r="E34" s="17"/>
      <c r="F34" s="17"/>
      <c r="G34" s="54">
        <f>G21*0.1</f>
        <v>0</v>
      </c>
    </row>
    <row r="35" spans="1:256" s="1" customFormat="1" ht="24.75" customHeight="1">
      <c r="A35" s="14">
        <v>4</v>
      </c>
      <c r="B35" s="32" t="s">
        <v>30</v>
      </c>
      <c r="C35" s="51" t="s">
        <v>31</v>
      </c>
      <c r="D35" s="17"/>
      <c r="E35" s="17"/>
      <c r="F35" s="17"/>
      <c r="G35" s="54">
        <f>F25*0.6</f>
        <v>0</v>
      </c>
      <c r="H35" s="1" t="s">
        <v>32</v>
      </c>
    </row>
    <row r="36" spans="1:256" s="7" customFormat="1" ht="24.75" customHeight="1">
      <c r="A36" s="34"/>
      <c r="B36" s="55" t="s">
        <v>33</v>
      </c>
      <c r="C36" s="36">
        <v>31.01</v>
      </c>
      <c r="D36" s="56"/>
      <c r="E36" s="37"/>
      <c r="F36" s="57"/>
      <c r="G36" s="58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59"/>
      <c r="AI36" s="59"/>
      <c r="AJ36" s="59"/>
      <c r="AK36" s="59"/>
      <c r="AL36" s="59"/>
      <c r="AM36" s="59"/>
      <c r="AN36" s="59"/>
      <c r="AO36" s="59"/>
      <c r="AP36" s="59"/>
      <c r="AQ36" s="59"/>
      <c r="AR36" s="59"/>
      <c r="AS36" s="59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59"/>
      <c r="BE36" s="59"/>
      <c r="BF36" s="59"/>
      <c r="BG36" s="59"/>
      <c r="BH36" s="59"/>
      <c r="BI36" s="59"/>
      <c r="BJ36" s="59"/>
      <c r="BK36" s="59"/>
      <c r="BL36" s="59"/>
      <c r="BM36" s="59"/>
      <c r="BN36" s="59"/>
      <c r="BO36" s="59"/>
      <c r="BP36" s="59"/>
      <c r="BQ36" s="59"/>
      <c r="BR36" s="59"/>
      <c r="BS36" s="59"/>
      <c r="BT36" s="59"/>
      <c r="BU36" s="59"/>
      <c r="BV36" s="59"/>
      <c r="BW36" s="59"/>
      <c r="BX36" s="59"/>
      <c r="BY36" s="59"/>
      <c r="BZ36" s="59"/>
      <c r="CA36" s="59"/>
      <c r="CB36" s="59"/>
      <c r="CC36" s="59"/>
      <c r="CD36" s="59"/>
      <c r="CE36" s="59"/>
      <c r="CF36" s="59"/>
      <c r="CG36" s="59"/>
      <c r="CH36" s="59"/>
      <c r="CI36" s="59"/>
      <c r="CJ36" s="59"/>
      <c r="CK36" s="59"/>
      <c r="CL36" s="59"/>
      <c r="CM36" s="59"/>
      <c r="CN36" s="59"/>
      <c r="CO36" s="59"/>
      <c r="CP36" s="59"/>
      <c r="CQ36" s="59"/>
      <c r="CR36" s="59"/>
      <c r="CS36" s="59"/>
      <c r="CT36" s="59"/>
      <c r="CU36" s="59"/>
      <c r="CV36" s="59"/>
      <c r="CW36" s="59"/>
      <c r="CX36" s="59"/>
      <c r="CY36" s="59"/>
      <c r="CZ36" s="59"/>
      <c r="DA36" s="59"/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59"/>
      <c r="DN36" s="59"/>
      <c r="DO36" s="59"/>
      <c r="DP36" s="59"/>
      <c r="DQ36" s="59"/>
      <c r="DR36" s="59"/>
      <c r="DS36" s="59"/>
      <c r="DT36" s="59"/>
      <c r="DU36" s="59"/>
      <c r="DV36" s="59"/>
      <c r="DW36" s="59"/>
      <c r="DX36" s="59"/>
      <c r="DY36" s="59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J36" s="59"/>
      <c r="EK36" s="59"/>
      <c r="EL36" s="59"/>
      <c r="EM36" s="59"/>
      <c r="EN36" s="59"/>
      <c r="EO36" s="59"/>
      <c r="EP36" s="59"/>
      <c r="EQ36" s="59"/>
      <c r="ER36" s="59"/>
      <c r="ES36" s="59"/>
      <c r="ET36" s="59"/>
      <c r="EU36" s="59"/>
      <c r="EV36" s="59"/>
      <c r="EW36" s="59"/>
      <c r="EX36" s="59"/>
      <c r="EY36" s="59"/>
      <c r="EZ36" s="59"/>
      <c r="FA36" s="59"/>
      <c r="FB36" s="59"/>
      <c r="FC36" s="59"/>
      <c r="FD36" s="59"/>
      <c r="FE36" s="59"/>
      <c r="FF36" s="59"/>
      <c r="FG36" s="59"/>
      <c r="FH36" s="59"/>
      <c r="FI36" s="59"/>
      <c r="FJ36" s="59"/>
      <c r="FK36" s="59"/>
      <c r="FL36" s="59"/>
      <c r="FM36" s="59"/>
      <c r="FN36" s="59"/>
      <c r="FO36" s="59"/>
      <c r="FP36" s="59"/>
      <c r="FQ36" s="59"/>
      <c r="FR36" s="59"/>
      <c r="FS36" s="59"/>
      <c r="FT36" s="59"/>
      <c r="FU36" s="59"/>
      <c r="FV36" s="59"/>
      <c r="FW36" s="59"/>
      <c r="FX36" s="59"/>
      <c r="FY36" s="59"/>
      <c r="FZ36" s="59"/>
      <c r="GA36" s="59"/>
      <c r="GB36" s="59"/>
      <c r="GC36" s="59"/>
      <c r="GD36" s="59"/>
      <c r="GE36" s="59"/>
      <c r="GF36" s="59"/>
      <c r="GG36" s="59"/>
      <c r="GH36" s="59"/>
      <c r="GI36" s="59"/>
      <c r="GJ36" s="59"/>
      <c r="GK36" s="59"/>
      <c r="GL36" s="59"/>
      <c r="GM36" s="59"/>
      <c r="GN36" s="59"/>
      <c r="GO36" s="59"/>
      <c r="GP36" s="59"/>
      <c r="GQ36" s="59"/>
      <c r="GR36" s="59"/>
      <c r="GS36" s="59"/>
      <c r="GT36" s="59"/>
      <c r="GU36" s="59"/>
      <c r="GV36" s="59"/>
      <c r="GW36" s="59"/>
      <c r="GX36" s="59"/>
      <c r="GY36" s="59"/>
      <c r="GZ36" s="59"/>
      <c r="HA36" s="59"/>
      <c r="HB36" s="59"/>
      <c r="HC36" s="59"/>
      <c r="HD36" s="59"/>
      <c r="HE36" s="59"/>
      <c r="HF36" s="59"/>
      <c r="HG36" s="59"/>
      <c r="HH36" s="59"/>
      <c r="HI36" s="59"/>
      <c r="HJ36" s="59"/>
      <c r="HK36" s="59"/>
      <c r="HL36" s="59"/>
      <c r="HM36" s="59"/>
      <c r="HN36" s="59"/>
      <c r="HO36" s="59"/>
      <c r="HP36" s="59"/>
      <c r="HQ36" s="59"/>
      <c r="HR36" s="59"/>
      <c r="HS36" s="59"/>
      <c r="HT36" s="59"/>
      <c r="HU36" s="59"/>
      <c r="HV36" s="59"/>
      <c r="HW36" s="59"/>
      <c r="HX36" s="59"/>
      <c r="HY36" s="59"/>
      <c r="HZ36" s="59"/>
      <c r="IA36" s="59"/>
      <c r="IB36" s="59"/>
      <c r="IC36" s="59"/>
      <c r="ID36" s="59"/>
      <c r="IE36" s="59"/>
      <c r="IF36" s="59"/>
      <c r="IG36" s="59"/>
      <c r="IH36" s="59"/>
      <c r="II36" s="59"/>
      <c r="IJ36" s="59"/>
      <c r="IK36" s="59"/>
      <c r="IL36" s="59"/>
      <c r="IM36" s="59"/>
      <c r="IN36" s="59"/>
      <c r="IO36" s="59"/>
      <c r="IP36" s="59"/>
      <c r="IQ36" s="59"/>
      <c r="IR36" s="59"/>
      <c r="IS36" s="59"/>
      <c r="IT36" s="59"/>
      <c r="IU36" s="59"/>
      <c r="IV36" s="59"/>
    </row>
    <row r="37" spans="1:256" s="1" customFormat="1" ht="24.75" customHeight="1">
      <c r="A37" s="34"/>
      <c r="B37" s="55" t="s">
        <v>34</v>
      </c>
      <c r="C37" s="36">
        <v>31.02</v>
      </c>
      <c r="D37" s="56"/>
      <c r="E37" s="37"/>
      <c r="F37" s="57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  <c r="BM37" s="60"/>
      <c r="BN37" s="60"/>
      <c r="BO37" s="60"/>
      <c r="BP37" s="60"/>
      <c r="BQ37" s="60"/>
      <c r="BR37" s="60"/>
      <c r="BS37" s="60"/>
      <c r="BT37" s="60"/>
      <c r="BU37" s="60"/>
      <c r="BV37" s="60"/>
      <c r="BW37" s="60"/>
      <c r="BX37" s="60"/>
      <c r="BY37" s="60"/>
      <c r="BZ37" s="60"/>
      <c r="CA37" s="60"/>
      <c r="CB37" s="60"/>
      <c r="CC37" s="60"/>
      <c r="CD37" s="60"/>
      <c r="CE37" s="60"/>
      <c r="CF37" s="60"/>
      <c r="CG37" s="60"/>
      <c r="CH37" s="60"/>
      <c r="CI37" s="60"/>
      <c r="CJ37" s="60"/>
      <c r="CK37" s="60"/>
      <c r="CL37" s="60"/>
      <c r="CM37" s="60"/>
      <c r="CN37" s="60"/>
      <c r="CO37" s="60"/>
      <c r="CP37" s="60"/>
      <c r="CQ37" s="60"/>
      <c r="CR37" s="60"/>
      <c r="CS37" s="60"/>
      <c r="CT37" s="60"/>
      <c r="CU37" s="60"/>
      <c r="CV37" s="60"/>
      <c r="CW37" s="60"/>
      <c r="CX37" s="60"/>
      <c r="CY37" s="60"/>
      <c r="CZ37" s="60"/>
      <c r="DA37" s="60"/>
      <c r="DB37" s="60"/>
      <c r="DC37" s="60"/>
      <c r="DD37" s="60"/>
      <c r="DE37" s="60"/>
      <c r="DF37" s="60"/>
      <c r="DG37" s="60"/>
      <c r="DH37" s="60"/>
      <c r="DI37" s="60"/>
      <c r="DJ37" s="60"/>
      <c r="DK37" s="60"/>
      <c r="DL37" s="60"/>
      <c r="DM37" s="60"/>
      <c r="DN37" s="60"/>
      <c r="DO37" s="60"/>
      <c r="DP37" s="60"/>
      <c r="DQ37" s="60"/>
      <c r="DR37" s="60"/>
      <c r="DS37" s="60"/>
      <c r="DT37" s="60"/>
      <c r="DU37" s="60"/>
      <c r="DV37" s="60"/>
      <c r="DW37" s="60"/>
      <c r="DX37" s="60"/>
      <c r="DY37" s="60"/>
      <c r="DZ37" s="60"/>
      <c r="EA37" s="60"/>
      <c r="EB37" s="60"/>
      <c r="EC37" s="60"/>
      <c r="ED37" s="60"/>
      <c r="EE37" s="60"/>
      <c r="EF37" s="60"/>
      <c r="EG37" s="60"/>
      <c r="EH37" s="60"/>
      <c r="EI37" s="60"/>
      <c r="EJ37" s="60"/>
      <c r="EK37" s="60"/>
      <c r="EL37" s="60"/>
      <c r="EM37" s="60"/>
      <c r="EN37" s="60"/>
      <c r="EO37" s="60"/>
      <c r="EP37" s="60"/>
      <c r="EQ37" s="60"/>
      <c r="ER37" s="60"/>
      <c r="ES37" s="60"/>
      <c r="ET37" s="60"/>
      <c r="EU37" s="60"/>
      <c r="EV37" s="60"/>
      <c r="EW37" s="60"/>
      <c r="EX37" s="60"/>
      <c r="EY37" s="60"/>
      <c r="EZ37" s="60"/>
      <c r="FA37" s="60"/>
      <c r="FB37" s="60"/>
      <c r="FC37" s="60"/>
      <c r="FD37" s="60"/>
      <c r="FE37" s="60"/>
      <c r="FF37" s="60"/>
      <c r="FG37" s="60"/>
      <c r="FH37" s="60"/>
      <c r="FI37" s="60"/>
      <c r="FJ37" s="60"/>
      <c r="FK37" s="60"/>
      <c r="FL37" s="60"/>
      <c r="FM37" s="60"/>
      <c r="FN37" s="60"/>
      <c r="FO37" s="60"/>
      <c r="FP37" s="60"/>
      <c r="FQ37" s="60"/>
      <c r="FR37" s="60"/>
      <c r="FS37" s="60"/>
      <c r="FT37" s="60"/>
      <c r="FU37" s="60"/>
      <c r="FV37" s="60"/>
      <c r="FW37" s="60"/>
      <c r="FX37" s="60"/>
      <c r="FY37" s="60"/>
      <c r="FZ37" s="60"/>
      <c r="GA37" s="60"/>
      <c r="GB37" s="60"/>
      <c r="GC37" s="60"/>
      <c r="GD37" s="60"/>
      <c r="GE37" s="60"/>
      <c r="GF37" s="60"/>
      <c r="GG37" s="60"/>
      <c r="GH37" s="60"/>
      <c r="GI37" s="60"/>
      <c r="GJ37" s="60"/>
      <c r="GK37" s="60"/>
      <c r="GL37" s="60"/>
      <c r="GM37" s="60"/>
      <c r="GN37" s="60"/>
      <c r="GO37" s="60"/>
      <c r="GP37" s="60"/>
      <c r="GQ37" s="60"/>
      <c r="GR37" s="60"/>
      <c r="GS37" s="60"/>
      <c r="GT37" s="60"/>
      <c r="GU37" s="60"/>
      <c r="GV37" s="60"/>
      <c r="GW37" s="60"/>
      <c r="GX37" s="60"/>
      <c r="GY37" s="60"/>
      <c r="GZ37" s="60"/>
      <c r="HA37" s="60"/>
      <c r="HB37" s="60"/>
      <c r="HC37" s="60"/>
      <c r="HD37" s="60"/>
      <c r="HE37" s="60"/>
      <c r="HF37" s="60"/>
      <c r="HG37" s="60"/>
      <c r="HH37" s="60"/>
      <c r="HI37" s="60"/>
      <c r="HJ37" s="60"/>
      <c r="HK37" s="60"/>
      <c r="HL37" s="60"/>
      <c r="HM37" s="60"/>
      <c r="HN37" s="60"/>
      <c r="HO37" s="60"/>
      <c r="HP37" s="60"/>
      <c r="HQ37" s="60"/>
      <c r="HR37" s="60"/>
      <c r="HS37" s="60"/>
      <c r="HT37" s="60"/>
      <c r="HU37" s="60"/>
      <c r="HV37" s="60"/>
      <c r="HW37" s="60"/>
      <c r="HX37" s="60"/>
      <c r="HY37" s="60"/>
      <c r="HZ37" s="60"/>
      <c r="IA37" s="60"/>
      <c r="IB37" s="60"/>
      <c r="IC37" s="60"/>
      <c r="ID37" s="60"/>
      <c r="IE37" s="60"/>
      <c r="IF37" s="60"/>
      <c r="IG37" s="60"/>
      <c r="IH37" s="60"/>
      <c r="II37" s="60"/>
      <c r="IJ37" s="60"/>
      <c r="IK37" s="60"/>
      <c r="IL37" s="60"/>
      <c r="IM37" s="60"/>
      <c r="IN37" s="60"/>
      <c r="IO37" s="60"/>
      <c r="IP37" s="60"/>
      <c r="IQ37" s="60"/>
      <c r="IR37" s="60"/>
      <c r="IS37" s="60"/>
      <c r="IT37" s="60"/>
      <c r="IU37" s="60"/>
      <c r="IV37" s="60"/>
    </row>
    <row r="38" spans="1:256" s="1" customFormat="1" ht="24.75" customHeight="1">
      <c r="A38" s="34"/>
      <c r="B38" s="55" t="s">
        <v>35</v>
      </c>
      <c r="C38" s="61" t="s">
        <v>36</v>
      </c>
      <c r="D38" s="56"/>
      <c r="E38" s="37"/>
      <c r="F38" s="57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  <c r="BM38" s="60"/>
      <c r="BN38" s="60"/>
      <c r="BO38" s="60"/>
      <c r="BP38" s="60"/>
      <c r="BQ38" s="60"/>
      <c r="BR38" s="60"/>
      <c r="BS38" s="60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60"/>
      <c r="CI38" s="60"/>
      <c r="CJ38" s="60"/>
      <c r="CK38" s="60"/>
      <c r="CL38" s="60"/>
      <c r="CM38" s="60"/>
      <c r="CN38" s="60"/>
      <c r="CO38" s="60"/>
      <c r="CP38" s="60"/>
      <c r="CQ38" s="60"/>
      <c r="CR38" s="60"/>
      <c r="CS38" s="60"/>
      <c r="CT38" s="60"/>
      <c r="CU38" s="60"/>
      <c r="CV38" s="60"/>
      <c r="CW38" s="60"/>
      <c r="CX38" s="60"/>
      <c r="CY38" s="60"/>
      <c r="CZ38" s="60"/>
      <c r="DA38" s="60"/>
      <c r="DB38" s="60"/>
      <c r="DC38" s="60"/>
      <c r="DD38" s="60"/>
      <c r="DE38" s="60"/>
      <c r="DF38" s="60"/>
      <c r="DG38" s="60"/>
      <c r="DH38" s="60"/>
      <c r="DI38" s="60"/>
      <c r="DJ38" s="60"/>
      <c r="DK38" s="60"/>
      <c r="DL38" s="60"/>
      <c r="DM38" s="60"/>
      <c r="DN38" s="60"/>
      <c r="DO38" s="60"/>
      <c r="DP38" s="60"/>
      <c r="DQ38" s="60"/>
      <c r="DR38" s="60"/>
      <c r="DS38" s="60"/>
      <c r="DT38" s="60"/>
      <c r="DU38" s="60"/>
      <c r="DV38" s="60"/>
      <c r="DW38" s="60"/>
      <c r="DX38" s="60"/>
      <c r="DY38" s="60"/>
      <c r="DZ38" s="60"/>
      <c r="EA38" s="60"/>
      <c r="EB38" s="60"/>
      <c r="EC38" s="60"/>
      <c r="ED38" s="60"/>
      <c r="EE38" s="60"/>
      <c r="EF38" s="60"/>
      <c r="EG38" s="60"/>
      <c r="EH38" s="60"/>
      <c r="EI38" s="60"/>
      <c r="EJ38" s="60"/>
      <c r="EK38" s="60"/>
      <c r="EL38" s="60"/>
      <c r="EM38" s="60"/>
      <c r="EN38" s="60"/>
      <c r="EO38" s="60"/>
      <c r="EP38" s="60"/>
      <c r="EQ38" s="60"/>
      <c r="ER38" s="60"/>
      <c r="ES38" s="60"/>
      <c r="ET38" s="60"/>
      <c r="EU38" s="60"/>
      <c r="EV38" s="60"/>
      <c r="EW38" s="60"/>
      <c r="EX38" s="60"/>
      <c r="EY38" s="60"/>
      <c r="EZ38" s="60"/>
      <c r="FA38" s="60"/>
      <c r="FB38" s="60"/>
      <c r="FC38" s="60"/>
      <c r="FD38" s="60"/>
      <c r="FE38" s="60"/>
      <c r="FF38" s="60"/>
      <c r="FG38" s="60"/>
      <c r="FH38" s="60"/>
      <c r="FI38" s="60"/>
      <c r="FJ38" s="60"/>
      <c r="FK38" s="60"/>
      <c r="FL38" s="60"/>
      <c r="FM38" s="60"/>
      <c r="FN38" s="60"/>
      <c r="FO38" s="60"/>
      <c r="FP38" s="60"/>
      <c r="FQ38" s="60"/>
      <c r="FR38" s="60"/>
      <c r="FS38" s="60"/>
      <c r="FT38" s="60"/>
      <c r="FU38" s="60"/>
      <c r="FV38" s="60"/>
      <c r="FW38" s="60"/>
      <c r="FX38" s="60"/>
      <c r="FY38" s="60"/>
      <c r="FZ38" s="60"/>
      <c r="GA38" s="60"/>
      <c r="GB38" s="60"/>
      <c r="GC38" s="60"/>
      <c r="GD38" s="60"/>
      <c r="GE38" s="60"/>
      <c r="GF38" s="60"/>
      <c r="GG38" s="60"/>
      <c r="GH38" s="60"/>
      <c r="GI38" s="60"/>
      <c r="GJ38" s="60"/>
      <c r="GK38" s="60"/>
      <c r="GL38" s="60"/>
      <c r="GM38" s="60"/>
      <c r="GN38" s="60"/>
      <c r="GO38" s="60"/>
      <c r="GP38" s="60"/>
      <c r="GQ38" s="60"/>
      <c r="GR38" s="60"/>
      <c r="GS38" s="60"/>
      <c r="GT38" s="60"/>
      <c r="GU38" s="60"/>
      <c r="GV38" s="60"/>
      <c r="GW38" s="60"/>
      <c r="GX38" s="60"/>
      <c r="GY38" s="60"/>
      <c r="GZ38" s="60"/>
      <c r="HA38" s="60"/>
      <c r="HB38" s="60"/>
      <c r="HC38" s="60"/>
      <c r="HD38" s="60"/>
      <c r="HE38" s="60"/>
      <c r="HF38" s="60"/>
      <c r="HG38" s="60"/>
      <c r="HH38" s="60"/>
      <c r="HI38" s="60"/>
      <c r="HJ38" s="60"/>
      <c r="HK38" s="60"/>
      <c r="HL38" s="60"/>
      <c r="HM38" s="60"/>
      <c r="HN38" s="60"/>
      <c r="HO38" s="60"/>
      <c r="HP38" s="60"/>
      <c r="HQ38" s="60"/>
      <c r="HR38" s="60"/>
      <c r="HS38" s="60"/>
      <c r="HT38" s="60"/>
      <c r="HU38" s="60"/>
      <c r="HV38" s="60"/>
      <c r="HW38" s="60"/>
      <c r="HX38" s="60"/>
      <c r="HY38" s="60"/>
      <c r="HZ38" s="60"/>
      <c r="IA38" s="60"/>
      <c r="IB38" s="60"/>
      <c r="IC38" s="60"/>
      <c r="ID38" s="60"/>
      <c r="IE38" s="60"/>
      <c r="IF38" s="60"/>
      <c r="IG38" s="60"/>
      <c r="IH38" s="60"/>
      <c r="II38" s="60"/>
      <c r="IJ38" s="60"/>
      <c r="IK38" s="60"/>
      <c r="IL38" s="60"/>
      <c r="IM38" s="60"/>
      <c r="IN38" s="60"/>
      <c r="IO38" s="60"/>
      <c r="IP38" s="60"/>
      <c r="IQ38" s="60"/>
      <c r="IR38" s="60"/>
      <c r="IS38" s="60"/>
      <c r="IT38" s="60"/>
      <c r="IU38" s="60"/>
      <c r="IV38" s="60"/>
    </row>
    <row r="39" spans="1:256" s="78" customFormat="1" ht="26.25" customHeight="1">
      <c r="A39" s="14"/>
      <c r="B39" s="29" t="s">
        <v>37</v>
      </c>
      <c r="C39" s="30"/>
      <c r="D39" s="31">
        <f>SUM(D32:D35)</f>
        <v>0</v>
      </c>
      <c r="E39" s="31">
        <f>SUM(E32:E35)</f>
        <v>0</v>
      </c>
      <c r="F39" s="31">
        <f>SUM(F32:F35)</f>
        <v>0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  <c r="GK39" s="7"/>
      <c r="GL39" s="7"/>
      <c r="GM39" s="7"/>
      <c r="GN39" s="7"/>
      <c r="GO39" s="7"/>
      <c r="GP39" s="7"/>
      <c r="GQ39" s="7"/>
      <c r="GR39" s="7"/>
      <c r="GS39" s="7"/>
      <c r="GT39" s="7"/>
      <c r="GU39" s="7"/>
      <c r="GV39" s="7"/>
      <c r="GW39" s="7"/>
      <c r="GX39" s="7"/>
      <c r="GY39" s="7"/>
      <c r="GZ39" s="7"/>
      <c r="HA39" s="7"/>
      <c r="HB39" s="7"/>
      <c r="HC39" s="7"/>
      <c r="HD39" s="7"/>
      <c r="HE39" s="7"/>
      <c r="HF39" s="7"/>
      <c r="HG39" s="7"/>
      <c r="HH39" s="7"/>
      <c r="HI39" s="7"/>
      <c r="HJ39" s="7"/>
      <c r="HK39" s="7"/>
      <c r="HL39" s="7"/>
      <c r="HM39" s="7"/>
      <c r="HN39" s="7"/>
      <c r="HO39" s="7"/>
      <c r="HP39" s="7"/>
      <c r="HQ39" s="7"/>
      <c r="HR39" s="7"/>
      <c r="HS39" s="7"/>
      <c r="HT39" s="7"/>
      <c r="HU39" s="7"/>
      <c r="HV39" s="7"/>
      <c r="HW39" s="7"/>
      <c r="HX39" s="7"/>
      <c r="HY39" s="7"/>
      <c r="HZ39" s="7"/>
      <c r="IA39" s="7"/>
      <c r="IB39" s="7"/>
      <c r="IC39" s="7"/>
      <c r="ID39" s="7"/>
      <c r="IE39" s="7"/>
      <c r="IF39" s="7"/>
      <c r="IG39" s="7"/>
      <c r="IH39" s="7"/>
      <c r="II39" s="7"/>
      <c r="IJ39" s="7"/>
      <c r="IK39" s="7"/>
      <c r="IL39" s="7"/>
      <c r="IM39" s="7"/>
      <c r="IN39" s="7"/>
      <c r="IO39" s="7"/>
      <c r="IP39" s="7"/>
      <c r="IQ39" s="7"/>
      <c r="IR39" s="7"/>
      <c r="IS39" s="7"/>
      <c r="IT39" s="7"/>
      <c r="IU39" s="7"/>
      <c r="IV39" s="7"/>
    </row>
    <row r="40" spans="1:256" ht="24" customHeight="1">
      <c r="A40" s="14">
        <v>5</v>
      </c>
      <c r="B40" s="32" t="s">
        <v>38</v>
      </c>
      <c r="C40" s="16" t="s">
        <v>39</v>
      </c>
      <c r="D40" s="63">
        <f>D41+D45</f>
        <v>0</v>
      </c>
      <c r="E40" s="63">
        <f t="shared" ref="E40:F40" si="1">E41+E45</f>
        <v>0</v>
      </c>
      <c r="F40" s="63">
        <f t="shared" si="1"/>
        <v>0</v>
      </c>
      <c r="G40" s="64">
        <f>G42+G44</f>
        <v>0</v>
      </c>
      <c r="H40" s="20" t="s">
        <v>40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</row>
    <row r="41" spans="1:256" ht="24" customHeight="1">
      <c r="A41" s="65">
        <v>5.0999999999999996</v>
      </c>
      <c r="B41" s="66" t="s">
        <v>41</v>
      </c>
      <c r="C41" s="67">
        <v>37.01</v>
      </c>
      <c r="D41" s="63">
        <f>SUM(D42:D44)</f>
        <v>0</v>
      </c>
      <c r="E41" s="63">
        <f t="shared" ref="E41:F41" si="2">SUM(E42:E44)</f>
        <v>0</v>
      </c>
      <c r="F41" s="63">
        <f t="shared" si="2"/>
        <v>0</v>
      </c>
      <c r="G41" s="6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</row>
    <row r="42" spans="1:256" ht="18.75">
      <c r="A42" s="62"/>
      <c r="B42" s="23" t="s">
        <v>42</v>
      </c>
      <c r="C42" s="68"/>
      <c r="D42" s="69"/>
      <c r="E42" s="70"/>
      <c r="F42" s="25"/>
      <c r="G42" s="64">
        <f>F19*0.35+F21*0.4</f>
        <v>0</v>
      </c>
      <c r="H42" s="20" t="s">
        <v>43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</row>
    <row r="43" spans="1:256" ht="18.75">
      <c r="A43" s="62"/>
      <c r="B43" s="23" t="s">
        <v>44</v>
      </c>
      <c r="C43" s="68"/>
      <c r="D43" s="69"/>
      <c r="E43" s="70"/>
      <c r="F43" s="25"/>
      <c r="G43" s="64">
        <f>F21*0.35+F22*0.4</f>
        <v>0</v>
      </c>
      <c r="H43" s="20" t="s">
        <v>43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</row>
    <row r="44" spans="1:256" ht="36.75" customHeight="1">
      <c r="A44" s="62"/>
      <c r="B44" s="23" t="s">
        <v>45</v>
      </c>
      <c r="C44" s="68"/>
      <c r="D44" s="69"/>
      <c r="E44" s="70"/>
      <c r="F44" s="25"/>
      <c r="G44" s="64">
        <f>(F35+F34)*10%</f>
        <v>0</v>
      </c>
      <c r="H44" s="20" t="s">
        <v>46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</row>
    <row r="45" spans="1:256" ht="37.5">
      <c r="A45" s="65">
        <v>5.2</v>
      </c>
      <c r="B45" s="66" t="s">
        <v>47</v>
      </c>
      <c r="C45" s="67">
        <v>37.020000000000003</v>
      </c>
      <c r="D45" s="63">
        <f>SUM(D46:D46)</f>
        <v>0</v>
      </c>
      <c r="E45" s="63">
        <f t="shared" ref="E45:F45" si="3">SUM(E46:E46)</f>
        <v>0</v>
      </c>
      <c r="F45" s="63">
        <f t="shared" si="3"/>
        <v>0</v>
      </c>
      <c r="G45" s="64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</row>
    <row r="46" spans="1:256" ht="31.5">
      <c r="A46" s="62"/>
      <c r="B46" s="23" t="s">
        <v>78</v>
      </c>
      <c r="C46" s="68"/>
      <c r="D46" s="69"/>
      <c r="E46" s="70"/>
      <c r="F46" s="25"/>
      <c r="G46" s="64">
        <f>F24*0.35+F25*0.4</f>
        <v>0</v>
      </c>
      <c r="H46" s="20" t="s">
        <v>43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</row>
    <row r="47" spans="1:256" ht="29.25" customHeight="1">
      <c r="A47" s="14"/>
      <c r="B47" s="29" t="s">
        <v>48</v>
      </c>
      <c r="C47" s="30"/>
      <c r="D47" s="71">
        <f>SUM(D39:D40)</f>
        <v>0</v>
      </c>
      <c r="E47" s="71">
        <f>SUM(E39:E40)</f>
        <v>0</v>
      </c>
      <c r="F47" s="71">
        <f>SUM(F39:F40)</f>
        <v>0</v>
      </c>
      <c r="G47" s="54">
        <f>G40*0.4</f>
        <v>0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</row>
    <row r="48" spans="1:256" ht="27" customHeight="1">
      <c r="A48" s="72"/>
      <c r="B48" s="73" t="s">
        <v>49</v>
      </c>
      <c r="C48" s="74" t="s">
        <v>50</v>
      </c>
      <c r="D48" s="75">
        <f>D30-D47</f>
        <v>0</v>
      </c>
      <c r="E48" s="75">
        <f>E30-E47</f>
        <v>0</v>
      </c>
      <c r="F48" s="75">
        <f>F30-F47</f>
        <v>0</v>
      </c>
      <c r="G48" s="76">
        <f>F26-F40</f>
        <v>0</v>
      </c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  <c r="IV48" s="20"/>
    </row>
    <row r="49" spans="1:256" ht="18.75">
      <c r="A49" s="85"/>
      <c r="B49" s="86"/>
      <c r="C49" s="87"/>
      <c r="D49" s="88"/>
      <c r="E49" s="88"/>
      <c r="F49" s="88"/>
      <c r="G49" s="76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  <c r="IV49" s="20"/>
    </row>
    <row r="50" spans="1:256">
      <c r="A50" s="82" t="s">
        <v>65</v>
      </c>
      <c r="C50"/>
      <c r="D50" s="80"/>
      <c r="E50" s="81"/>
      <c r="F50" s="89"/>
      <c r="J50" s="79"/>
      <c r="K50" s="79"/>
      <c r="L50" s="79"/>
      <c r="M50" s="79"/>
      <c r="N50" s="79"/>
    </row>
    <row r="51" spans="1:256" s="94" customFormat="1" ht="15.75">
      <c r="A51" s="90"/>
      <c r="B51" s="91"/>
      <c r="C51" s="91"/>
      <c r="D51" s="92"/>
      <c r="E51" s="93"/>
      <c r="F51" s="92"/>
      <c r="J51" s="95"/>
      <c r="K51" s="95"/>
      <c r="L51" s="95"/>
      <c r="M51" s="95"/>
      <c r="N51" s="95"/>
    </row>
    <row r="52" spans="1:256" s="94" customFormat="1" ht="15.75">
      <c r="A52" s="90"/>
      <c r="B52" s="91"/>
      <c r="C52" s="91"/>
      <c r="D52" s="92"/>
      <c r="E52" s="93"/>
      <c r="F52" s="92"/>
      <c r="J52" s="95"/>
      <c r="K52" s="95"/>
      <c r="L52" s="95"/>
      <c r="M52" s="95"/>
      <c r="N52" s="95"/>
    </row>
    <row r="53" spans="1:256" s="94" customFormat="1" ht="15.75">
      <c r="A53" s="90"/>
      <c r="B53" s="91"/>
      <c r="C53" s="91"/>
      <c r="D53" s="92"/>
      <c r="E53" s="93"/>
      <c r="F53" s="92"/>
      <c r="J53" s="95"/>
      <c r="K53" s="95"/>
      <c r="L53" s="95"/>
      <c r="M53" s="95"/>
      <c r="N53" s="95"/>
    </row>
    <row r="54" spans="1:256" s="94" customFormat="1" ht="15.75">
      <c r="A54" s="90"/>
      <c r="B54" s="91"/>
      <c r="C54" s="91"/>
      <c r="D54" s="92"/>
      <c r="E54" s="93"/>
      <c r="F54" s="92"/>
      <c r="J54" s="95"/>
      <c r="K54" s="95"/>
      <c r="L54" s="95"/>
      <c r="M54" s="95"/>
      <c r="N54" s="95"/>
    </row>
    <row r="55" spans="1:256" ht="18.75">
      <c r="A55" s="82"/>
      <c r="B55" s="45"/>
      <c r="C55" s="45"/>
      <c r="D55" s="107" t="s">
        <v>74</v>
      </c>
      <c r="E55" s="107"/>
      <c r="F55" s="107"/>
      <c r="J55" s="79"/>
      <c r="K55" s="79"/>
      <c r="L55" s="79"/>
      <c r="M55" s="79"/>
      <c r="N55" s="79"/>
    </row>
    <row r="56" spans="1:256" s="96" customFormat="1" ht="15.75">
      <c r="A56" s="108" t="s">
        <v>66</v>
      </c>
      <c r="B56" s="108"/>
      <c r="C56" s="108"/>
      <c r="D56" s="108"/>
      <c r="E56" s="108"/>
      <c r="F56" s="108"/>
      <c r="J56" s="79"/>
      <c r="K56" s="79"/>
      <c r="L56" s="79"/>
      <c r="M56" s="79"/>
      <c r="N56" s="79"/>
    </row>
    <row r="57" spans="1:256" s="97" customFormat="1" ht="15.75">
      <c r="A57" s="101" t="s">
        <v>67</v>
      </c>
      <c r="B57" s="101"/>
      <c r="C57" s="101"/>
      <c r="D57" s="101"/>
      <c r="E57" s="101"/>
      <c r="F57" s="101"/>
      <c r="J57" s="98"/>
      <c r="K57" s="98"/>
      <c r="L57" s="98"/>
      <c r="M57" s="98"/>
      <c r="N57" s="98"/>
    </row>
    <row r="58" spans="1:256">
      <c r="A58" s="60"/>
      <c r="B58" s="60"/>
      <c r="C58" s="60"/>
      <c r="D58" s="80"/>
      <c r="E58" s="81"/>
      <c r="F58" s="89"/>
      <c r="J58" s="79"/>
      <c r="K58" s="79"/>
      <c r="L58" s="79"/>
      <c r="M58" s="79"/>
      <c r="N58" s="79"/>
    </row>
  </sheetData>
  <mergeCells count="21">
    <mergeCell ref="C15:C16"/>
    <mergeCell ref="D15:D16"/>
    <mergeCell ref="E15:E16"/>
    <mergeCell ref="F15:F16"/>
    <mergeCell ref="D2:F2"/>
    <mergeCell ref="A57:F57"/>
    <mergeCell ref="A6:F6"/>
    <mergeCell ref="A5:F5"/>
    <mergeCell ref="A7:F7"/>
    <mergeCell ref="E1:F1"/>
    <mergeCell ref="A12:B12"/>
    <mergeCell ref="D55:F55"/>
    <mergeCell ref="A56:F56"/>
    <mergeCell ref="A9:B9"/>
    <mergeCell ref="A10:B10"/>
    <mergeCell ref="A11:B11"/>
    <mergeCell ref="A1:B1"/>
    <mergeCell ref="A2:B2"/>
    <mergeCell ref="A3:B3"/>
    <mergeCell ref="A15:A16"/>
    <mergeCell ref="B15:B16"/>
  </mergeCells>
  <pageMargins left="0.42" right="0.15748031496063" top="0.74" bottom="0.28999999999999998" header="0.37" footer="0"/>
  <pageSetup paperSize="9" scale="95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Mau QT CĐ cơ sở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2019-01-08T08:05:25Z</cp:lastPrinted>
  <dcterms:created xsi:type="dcterms:W3CDTF">2019-01-07T07:41:28Z</dcterms:created>
  <dcterms:modified xsi:type="dcterms:W3CDTF">2019-01-09T07:27:48Z</dcterms:modified>
</cp:coreProperties>
</file>